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l69016476a\旧ハード復旧\森林・山村多面的機能発揮対策\平成30年度\03_関係通知等\H30HP更新\"/>
    </mc:Choice>
  </mc:AlternateContent>
  <bookViews>
    <workbookView xWindow="0" yWindow="0" windowWidth="28800" windowHeight="11715"/>
  </bookViews>
  <sheets>
    <sheet name="胸高断面積調査野帳" sheetId="1" r:id="rId1"/>
    <sheet name="胸高断面積調査記録例" sheetId="2" r:id="rId2"/>
  </sheets>
  <definedNames>
    <definedName name="_xlnm.Print_Area" localSheetId="1">胸高断面積調査記録例!$A$1:$H$26</definedName>
    <definedName name="_xlnm.Print_Area" localSheetId="0">胸高断面積調査野帳!$A$1:$H$25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2" l="1"/>
  <c r="E21" i="2"/>
  <c r="H20" i="2"/>
  <c r="E20" i="2"/>
  <c r="H19" i="2"/>
  <c r="E19" i="2"/>
  <c r="H18" i="2"/>
  <c r="E18" i="2"/>
  <c r="H17" i="2"/>
  <c r="E17" i="2"/>
  <c r="H16" i="2"/>
  <c r="E16" i="2"/>
  <c r="H15" i="2"/>
  <c r="E15" i="2"/>
  <c r="H14" i="2"/>
  <c r="E14" i="2"/>
  <c r="E13" i="2"/>
  <c r="E12" i="2"/>
  <c r="E11" i="2"/>
  <c r="H10" i="2"/>
  <c r="E10" i="2"/>
  <c r="H9" i="2"/>
  <c r="E9" i="2"/>
  <c r="H8" i="2"/>
  <c r="E8" i="2"/>
  <c r="H7" i="2"/>
  <c r="H22" i="2" s="1"/>
  <c r="H23" i="2" s="1"/>
  <c r="F24" i="2" s="1"/>
  <c r="E7" i="2"/>
  <c r="E22" i="2" s="1"/>
  <c r="E23" i="2" s="1"/>
  <c r="H9" i="1" l="1"/>
  <c r="H10" i="1"/>
  <c r="H11" i="1"/>
  <c r="H12" i="1"/>
  <c r="H13" i="1"/>
  <c r="H14" i="1"/>
  <c r="H15" i="1"/>
  <c r="H16" i="1"/>
  <c r="H18" i="1"/>
  <c r="H19" i="1"/>
  <c r="H20" i="1"/>
  <c r="H21" i="1"/>
  <c r="E8" i="1"/>
  <c r="E9" i="1"/>
  <c r="E10" i="1"/>
  <c r="E11" i="1"/>
  <c r="E12" i="1"/>
  <c r="E13" i="1"/>
  <c r="E14" i="1"/>
  <c r="E15" i="1"/>
  <c r="E16" i="1"/>
  <c r="E17" i="1"/>
  <c r="E18" i="1"/>
  <c r="E19" i="1"/>
  <c r="E20" i="1"/>
  <c r="E21" i="1"/>
  <c r="E7" i="1"/>
  <c r="G8" i="1" l="1"/>
  <c r="H8" i="1" s="1"/>
  <c r="G9" i="1"/>
  <c r="G10" i="1"/>
  <c r="G11" i="1"/>
  <c r="G12" i="1"/>
  <c r="G13" i="1"/>
  <c r="G14" i="1"/>
  <c r="G15" i="1"/>
  <c r="G16" i="1"/>
  <c r="G17" i="1"/>
  <c r="H17" i="1" s="1"/>
  <c r="G18" i="1"/>
  <c r="G19" i="1"/>
  <c r="G20" i="1"/>
  <c r="G21" i="1"/>
  <c r="G7" i="1"/>
  <c r="H7" i="1" s="1"/>
  <c r="E22" i="1" l="1"/>
  <c r="E23" i="1" s="1"/>
  <c r="H22" i="1" l="1"/>
  <c r="H23" i="1" s="1"/>
  <c r="H24" i="1" s="1"/>
</calcChain>
</file>

<file path=xl/sharedStrings.xml><?xml version="1.0" encoding="utf-8"?>
<sst xmlns="http://schemas.openxmlformats.org/spreadsheetml/2006/main" count="56" uniqueCount="27">
  <si>
    <t>番号</t>
    <rPh sb="0" eb="2">
      <t>バンゴウ</t>
    </rPh>
    <phoneticPr fontId="1"/>
  </si>
  <si>
    <t>初回調査</t>
    <rPh sb="0" eb="2">
      <t>ショカイ</t>
    </rPh>
    <rPh sb="2" eb="4">
      <t>チョウサ</t>
    </rPh>
    <phoneticPr fontId="1"/>
  </si>
  <si>
    <t>活動方針</t>
    <rPh sb="0" eb="2">
      <t>カツドウ</t>
    </rPh>
    <rPh sb="2" eb="4">
      <t>ホウシン</t>
    </rPh>
    <phoneticPr fontId="1"/>
  </si>
  <si>
    <t>数値目標（3年間）</t>
    <rPh sb="0" eb="2">
      <t>スウチ</t>
    </rPh>
    <rPh sb="2" eb="4">
      <t>モクヒョウ</t>
    </rPh>
    <rPh sb="6" eb="8">
      <t>ネンカン</t>
    </rPh>
    <phoneticPr fontId="1"/>
  </si>
  <si>
    <t>団体名</t>
    <rPh sb="0" eb="2">
      <t>ダンタイ</t>
    </rPh>
    <rPh sb="2" eb="3">
      <t>メイ</t>
    </rPh>
    <phoneticPr fontId="1"/>
  </si>
  <si>
    <t>樹種</t>
    <rPh sb="0" eb="2">
      <t>ジュシュ</t>
    </rPh>
    <phoneticPr fontId="1"/>
  </si>
  <si>
    <t>年次調査（1年目）</t>
    <rPh sb="0" eb="2">
      <t>ネンジ</t>
    </rPh>
    <rPh sb="2" eb="4">
      <t>チョウサ</t>
    </rPh>
    <rPh sb="6" eb="8">
      <t>ネンメ</t>
    </rPh>
    <phoneticPr fontId="1"/>
  </si>
  <si>
    <t>100㎡当たり胸高断面積合計（㎡）</t>
    <rPh sb="7" eb="9">
      <t>キョウコウ</t>
    </rPh>
    <rPh sb="9" eb="12">
      <t>ダンメンセキ</t>
    </rPh>
    <rPh sb="12" eb="14">
      <t>ゴウケイ</t>
    </rPh>
    <phoneticPr fontId="1"/>
  </si>
  <si>
    <t>胸高直径(cm)</t>
    <rPh sb="0" eb="4">
      <t>キョウコウチョッケイ</t>
    </rPh>
    <phoneticPr fontId="1"/>
  </si>
  <si>
    <t>胸高断面積(㎡)</t>
    <rPh sb="0" eb="2">
      <t>キョウコウ</t>
    </rPh>
    <rPh sb="2" eb="5">
      <t>ダンメンセキ</t>
    </rPh>
    <phoneticPr fontId="1"/>
  </si>
  <si>
    <t>1ha当たり胸高断面積合計（㎡）</t>
    <rPh sb="3" eb="4">
      <t>ア</t>
    </rPh>
    <phoneticPr fontId="1"/>
  </si>
  <si>
    <t>胸高断面積合計の変化〔C〕=〔B〕/〔A〕</t>
    <rPh sb="0" eb="2">
      <t>キョウコウ</t>
    </rPh>
    <rPh sb="2" eb="5">
      <t>ダンメンセキ</t>
    </rPh>
    <rPh sb="5" eb="7">
      <t>ゴウケイ</t>
    </rPh>
    <rPh sb="8" eb="10">
      <t>ヘンカ</t>
    </rPh>
    <phoneticPr fontId="1"/>
  </si>
  <si>
    <t>胸高断面積調査　記録野帳</t>
    <rPh sb="0" eb="2">
      <t>キョウコウ</t>
    </rPh>
    <rPh sb="2" eb="5">
      <t>ダンメンセキ</t>
    </rPh>
    <rPh sb="5" eb="7">
      <t>チョウサ</t>
    </rPh>
    <rPh sb="8" eb="10">
      <t>キロク</t>
    </rPh>
    <rPh sb="10" eb="12">
      <t>ヤチョウ</t>
    </rPh>
    <phoneticPr fontId="1"/>
  </si>
  <si>
    <t>（調査に当たっての留意事項等）
・胸高直径とは、地上から1.2ｍ（北海道の場合1.3ｍ）の高さでの木の幹の直径のこと。
・基本的に胸高直径５cm未満の樹木は調査対象としないこととするが、森づくりの目標に合わせて必要であれば調査対象とすることも可能。
（相対照度と胸高断面積の関係について）
・林床の低木・草本類は、林床を明るい状態（相対照度30％程度）にすると、開花（花芽の形成）が期待できる。
・相対照度と胸高断面積の関係は対象樹種や場所、林況等によって異なるが、参考例としてヒノキ林では１ha当たりの胸高断面積が19.1㎡で「相対照度が33.7％」、里山二次林では１ha当たりの胸高断面積が10.73～11.95㎡で「相対照度が28.7%」となるとの研究例がある。
・なお、胸高断面積の数値を参考として相対照度を改善する目標を設定する場合、必ずしも３年以内に実現しなければならないことを意味するものではない。</t>
    <phoneticPr fontId="1"/>
  </si>
  <si>
    <t>胸高断面積調査　記録野帳（例）</t>
    <rPh sb="0" eb="2">
      <t>キョウコウ</t>
    </rPh>
    <rPh sb="2" eb="5">
      <t>ダンメンセキ</t>
    </rPh>
    <rPh sb="5" eb="7">
      <t>チョウサ</t>
    </rPh>
    <rPh sb="8" eb="10">
      <t>キロク</t>
    </rPh>
    <rPh sb="10" eb="12">
      <t>ヤチョウ</t>
    </rPh>
    <rPh sb="13" eb="14">
      <t>レイ</t>
    </rPh>
    <phoneticPr fontId="1"/>
  </si>
  <si>
    <t>●●●●の森を守る会</t>
    <rPh sb="5" eb="6">
      <t>モリ</t>
    </rPh>
    <rPh sb="7" eb="8">
      <t>マモ</t>
    </rPh>
    <rPh sb="9" eb="10">
      <t>カイ</t>
    </rPh>
    <phoneticPr fontId="1"/>
  </si>
  <si>
    <t>　胸高断面積合計を20%程度減らす</t>
    <rPh sb="1" eb="3">
      <t>キョウコウ</t>
    </rPh>
    <rPh sb="3" eb="6">
      <t>ダンメンセキ</t>
    </rPh>
    <rPh sb="6" eb="8">
      <t>ゴウケイ</t>
    </rPh>
    <rPh sb="12" eb="14">
      <t>テイド</t>
    </rPh>
    <rPh sb="14" eb="15">
      <t>ヘ</t>
    </rPh>
    <phoneticPr fontId="1"/>
  </si>
  <si>
    <t>　活動対象地である森林内は日中でも薄暗く、下層の植物が非常に少ない状態にある。
　広葉樹を守りつつ、林床を明るくして下層植生の発達した森づくりを目指す。
　将来的には、胸高断面積合計が１ha当たり17㎡（100㎡当たり0.17㎡）程度の森にして、下層植生の成長が活性化する目安である相対照度30%以上を確保したい。</t>
    <rPh sb="1" eb="3">
      <t>カツドウ</t>
    </rPh>
    <rPh sb="3" eb="6">
      <t>タイショウチ</t>
    </rPh>
    <rPh sb="21" eb="23">
      <t>カソウ</t>
    </rPh>
    <rPh sb="24" eb="26">
      <t>ショクブツ</t>
    </rPh>
    <rPh sb="27" eb="29">
      <t>ヒジョウ</t>
    </rPh>
    <rPh sb="30" eb="31">
      <t>スク</t>
    </rPh>
    <rPh sb="33" eb="35">
      <t>ジョウタイ</t>
    </rPh>
    <rPh sb="41" eb="44">
      <t>コウヨウジュ</t>
    </rPh>
    <rPh sb="45" eb="46">
      <t>マモ</t>
    </rPh>
    <rPh sb="50" eb="52">
      <t>リンショウ</t>
    </rPh>
    <rPh sb="53" eb="54">
      <t>アカ</t>
    </rPh>
    <rPh sb="58" eb="60">
      <t>カソウ</t>
    </rPh>
    <rPh sb="60" eb="62">
      <t>ショクセイ</t>
    </rPh>
    <rPh sb="63" eb="65">
      <t>ハッタツ</t>
    </rPh>
    <rPh sb="67" eb="68">
      <t>モリ</t>
    </rPh>
    <rPh sb="72" eb="74">
      <t>メザ</t>
    </rPh>
    <rPh sb="78" eb="81">
      <t>ショウライテキ</t>
    </rPh>
    <rPh sb="84" eb="86">
      <t>キョウコウ</t>
    </rPh>
    <rPh sb="86" eb="89">
      <t>ダンメンセキ</t>
    </rPh>
    <rPh sb="89" eb="91">
      <t>ゴウケイ</t>
    </rPh>
    <rPh sb="95" eb="96">
      <t>ア</t>
    </rPh>
    <rPh sb="106" eb="107">
      <t>ア</t>
    </rPh>
    <rPh sb="115" eb="117">
      <t>テイド</t>
    </rPh>
    <rPh sb="118" eb="119">
      <t>モリ</t>
    </rPh>
    <rPh sb="123" eb="125">
      <t>カソウ</t>
    </rPh>
    <rPh sb="125" eb="127">
      <t>ショクセイ</t>
    </rPh>
    <rPh sb="128" eb="130">
      <t>セイチョウ</t>
    </rPh>
    <rPh sb="131" eb="134">
      <t>カッセイカ</t>
    </rPh>
    <rPh sb="136" eb="138">
      <t>メヤス</t>
    </rPh>
    <rPh sb="141" eb="143">
      <t>ソウタイ</t>
    </rPh>
    <rPh sb="143" eb="145">
      <t>ショウド</t>
    </rPh>
    <rPh sb="148" eb="150">
      <t>イジョウ</t>
    </rPh>
    <rPh sb="151" eb="153">
      <t>カクホ</t>
    </rPh>
    <phoneticPr fontId="1"/>
  </si>
  <si>
    <t>コナラ</t>
    <phoneticPr fontId="1"/>
  </si>
  <si>
    <t>スギ</t>
    <phoneticPr fontId="1"/>
  </si>
  <si>
    <t>伐採</t>
    <rPh sb="0" eb="2">
      <t>バッサイ</t>
    </rPh>
    <phoneticPr fontId="1"/>
  </si>
  <si>
    <t>ヒノキ</t>
    <phoneticPr fontId="1"/>
  </si>
  <si>
    <t>ウワミズザクラ</t>
    <phoneticPr fontId="1"/>
  </si>
  <si>
    <t>ヤマザクラ</t>
    <phoneticPr fontId="1"/>
  </si>
  <si>
    <t>リョウブ</t>
    <phoneticPr fontId="1"/>
  </si>
  <si>
    <t>減少</t>
    <rPh sb="0" eb="2">
      <t>ゲンショウ</t>
    </rPh>
    <phoneticPr fontId="1"/>
  </si>
  <si>
    <r>
      <rPr>
        <sz val="11"/>
        <rFont val="游ゴシック"/>
        <family val="3"/>
        <charset val="128"/>
        <scheme val="minor"/>
      </rPr>
      <t>（調査に当たっての留意事項等）</t>
    </r>
    <r>
      <rPr>
        <sz val="11"/>
        <color theme="1"/>
        <rFont val="游ゴシック"/>
        <family val="3"/>
        <charset val="128"/>
        <scheme val="minor"/>
      </rPr>
      <t xml:space="preserve">
・胸高直径とは、地上から1.2ｍ（北海道の場合1.3ｍ）の高さでの木の幹の直径のこと。
・基本的に胸高直径５cm未満の樹木は調査対象としないこととするが、森づくりの目標に合わせて必要であれば調査対象とすることも可能。
（相対照度と胸高断面積の関係について）
・林床の低木・草本類は、林床を明るい状態（相対照度30％程度）にすると、開花（花芽の形成）が期待できる。
・相対照度と胸高断面積の関係は対象樹種や場所、林況等によって異なるが、参考例としてヒノキ林では１ha当たりの胸高断面積が19.1㎡で「相対照度が33.7％」、里山二次林では１ha当たりの胸高断面積が10.73～11.95㎡で「相対照度が28.7%」となるとの研究例がある。
・なお、胸高断面積の数値を参考として相対照度を改善する目標を設定する場合、必ずしも３年以内に実現しなければならないことを意味するものではない。
</t>
    </r>
    <rPh sb="127" eb="129">
      <t>ソウタイ</t>
    </rPh>
    <rPh sb="129" eb="131">
      <t>ショウド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</si>
</sst>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_ "/>
    <numFmt numFmtId="177" formatCode="#,##0_ "/>
    <numFmt numFmtId="178" formatCode="0.0_ "/>
    <numFmt numFmtId="179" formatCode="#,##0.00_ "/>
    <numFmt numFmtId="180" formatCode="0.0%"/>
    <numFmt numFmtId="181" formatCode="0.000_ "/>
    <numFmt numFmtId="182" formatCode="#,##0.000_ "/>
    <numFmt numFmtId="183" formatCode="#,##0.0_ "/>
  </numFmts>
  <fonts count="10">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4"/>
      <color theme="1"/>
      <name val="游ゴシック"/>
      <family val="3"/>
      <charset val="128"/>
      <scheme val="minor"/>
    </font>
    <font>
      <sz val="11"/>
      <color rgb="FF0070C0"/>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9" fontId="6" fillId="0" borderId="0" applyFont="0" applyFill="0" applyBorder="0" applyAlignment="0" applyProtection="0">
      <alignment vertical="center"/>
    </xf>
  </cellStyleXfs>
  <cellXfs count="74">
    <xf numFmtId="0" fontId="0" fillId="0" borderId="0" xfId="0">
      <alignment vertical="center"/>
    </xf>
    <xf numFmtId="0" fontId="0" fillId="2" borderId="0" xfId="0" applyFill="1">
      <alignment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177" fontId="0" fillId="2" borderId="0" xfId="0" applyNumberFormat="1" applyFill="1">
      <alignment vertical="center"/>
    </xf>
    <xf numFmtId="0" fontId="5" fillId="2" borderId="25" xfId="0" applyFont="1" applyFill="1" applyBorder="1">
      <alignment vertical="center"/>
    </xf>
    <xf numFmtId="0" fontId="5" fillId="2" borderId="31" xfId="0" applyFont="1" applyFill="1" applyBorder="1">
      <alignment vertical="center"/>
    </xf>
    <xf numFmtId="178" fontId="5" fillId="2" borderId="1" xfId="0" applyNumberFormat="1" applyFont="1" applyFill="1" applyBorder="1">
      <alignment vertical="center"/>
    </xf>
    <xf numFmtId="176" fontId="0" fillId="2" borderId="0" xfId="0" applyNumberFormat="1" applyFill="1">
      <alignment vertical="center"/>
    </xf>
    <xf numFmtId="0" fontId="5" fillId="2" borderId="2" xfId="0" applyFont="1" applyFill="1" applyBorder="1" applyAlignment="1">
      <alignment horizontal="center" vertical="center"/>
    </xf>
    <xf numFmtId="0" fontId="5" fillId="2" borderId="32" xfId="0" applyFont="1" applyFill="1" applyBorder="1">
      <alignment vertical="center"/>
    </xf>
    <xf numFmtId="0" fontId="5" fillId="2" borderId="10" xfId="0" applyFont="1" applyFill="1" applyBorder="1">
      <alignment vertical="center"/>
    </xf>
    <xf numFmtId="0" fontId="5" fillId="2" borderId="1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8" xfId="0" applyFont="1" applyFill="1" applyBorder="1">
      <alignment vertical="center"/>
    </xf>
    <xf numFmtId="0" fontId="5" fillId="2" borderId="8" xfId="0" applyFont="1" applyFill="1" applyBorder="1">
      <alignment vertical="center"/>
    </xf>
    <xf numFmtId="0" fontId="5" fillId="2" borderId="13" xfId="0" applyFont="1" applyFill="1" applyBorder="1" applyAlignment="1">
      <alignment horizontal="center" vertical="center"/>
    </xf>
    <xf numFmtId="179" fontId="5" fillId="2" borderId="16" xfId="0" applyNumberFormat="1" applyFont="1" applyFill="1" applyBorder="1">
      <alignment vertical="center"/>
    </xf>
    <xf numFmtId="179" fontId="3" fillId="2" borderId="19" xfId="0" applyNumberFormat="1" applyFont="1" applyFill="1" applyBorder="1">
      <alignment vertical="center"/>
    </xf>
    <xf numFmtId="0" fontId="5" fillId="2" borderId="6" xfId="0" applyFont="1" applyFill="1" applyBorder="1" applyAlignment="1">
      <alignment horizontal="center" vertical="center"/>
    </xf>
    <xf numFmtId="0" fontId="5" fillId="2" borderId="9" xfId="0" applyFont="1" applyFill="1" applyBorder="1" applyAlignment="1">
      <alignment horizontal="center" vertical="center"/>
    </xf>
    <xf numFmtId="9" fontId="2" fillId="2" borderId="21" xfId="1" applyFont="1" applyFill="1" applyBorder="1" applyAlignment="1">
      <alignment horizontal="left" vertical="center"/>
    </xf>
    <xf numFmtId="0" fontId="5" fillId="2" borderId="6" xfId="0" applyFont="1" applyFill="1" applyBorder="1" applyAlignment="1">
      <alignment horizontal="center" vertical="center"/>
    </xf>
    <xf numFmtId="0" fontId="5" fillId="2" borderId="9" xfId="0" applyFont="1" applyFill="1" applyBorder="1" applyAlignment="1">
      <alignment horizontal="center" vertical="center"/>
    </xf>
    <xf numFmtId="181" fontId="5" fillId="2" borderId="7" xfId="0" applyNumberFormat="1" applyFont="1" applyFill="1" applyBorder="1">
      <alignment vertical="center"/>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33" xfId="0" applyFont="1" applyFill="1" applyBorder="1" applyAlignment="1">
      <alignment horizontal="left" vertical="top" wrapText="1"/>
    </xf>
    <xf numFmtId="0" fontId="5" fillId="2" borderId="34" xfId="0" applyFont="1" applyFill="1" applyBorder="1" applyAlignment="1">
      <alignment horizontal="left" vertical="top" wrapText="1"/>
    </xf>
    <xf numFmtId="0" fontId="5" fillId="2" borderId="35" xfId="0" applyFont="1" applyFill="1" applyBorder="1" applyAlignment="1">
      <alignment horizontal="left" vertical="top" wrapText="1"/>
    </xf>
    <xf numFmtId="0" fontId="5" fillId="2" borderId="24" xfId="0" applyFont="1" applyFill="1" applyBorder="1" applyAlignment="1">
      <alignment horizontal="left" vertical="center"/>
    </xf>
    <xf numFmtId="0" fontId="5" fillId="2" borderId="23" xfId="0" applyFont="1" applyFill="1" applyBorder="1" applyAlignment="1">
      <alignment horizontal="left" vertical="center"/>
    </xf>
    <xf numFmtId="0" fontId="5" fillId="2" borderId="21" xfId="0" applyFont="1" applyFill="1" applyBorder="1" applyAlignment="1">
      <alignment horizontal="left"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5" fillId="2" borderId="2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wrapText="1"/>
    </xf>
    <xf numFmtId="180" fontId="2" fillId="2" borderId="22" xfId="0" applyNumberFormat="1" applyFont="1" applyFill="1" applyBorder="1" applyAlignment="1">
      <alignment horizontal="right" vertical="center"/>
    </xf>
    <xf numFmtId="180" fontId="2" fillId="2" borderId="23" xfId="0" applyNumberFormat="1" applyFont="1" applyFill="1" applyBorder="1" applyAlignment="1">
      <alignment horizontal="right" vertical="center"/>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5" xfId="0" applyFont="1" applyFill="1" applyBorder="1" applyAlignment="1">
      <alignment horizontal="center" vertical="center"/>
    </xf>
    <xf numFmtId="0" fontId="5" fillId="2" borderId="11" xfId="0" applyFont="1" applyFill="1" applyBorder="1" applyAlignment="1">
      <alignment horizontal="center" vertical="center" wrapText="1"/>
    </xf>
    <xf numFmtId="178" fontId="5" fillId="2" borderId="36" xfId="0" applyNumberFormat="1" applyFont="1" applyFill="1" applyBorder="1">
      <alignment vertical="center"/>
    </xf>
    <xf numFmtId="178" fontId="5" fillId="2" borderId="36" xfId="0" applyNumberFormat="1" applyFont="1" applyFill="1" applyBorder="1" applyAlignment="1">
      <alignment horizontal="center" vertical="center"/>
    </xf>
    <xf numFmtId="0" fontId="0" fillId="2" borderId="0" xfId="0" applyFont="1" applyFill="1">
      <alignment vertical="center"/>
    </xf>
    <xf numFmtId="178" fontId="5" fillId="2" borderId="37" xfId="0" applyNumberFormat="1" applyFont="1" applyFill="1" applyBorder="1">
      <alignment vertical="center"/>
    </xf>
    <xf numFmtId="182" fontId="5" fillId="2" borderId="16" xfId="0" applyNumberFormat="1" applyFont="1" applyFill="1" applyBorder="1">
      <alignment vertical="center"/>
    </xf>
    <xf numFmtId="183" fontId="3" fillId="2" borderId="19" xfId="0" applyNumberFormat="1" applyFont="1" applyFill="1" applyBorder="1">
      <alignment vertical="center"/>
    </xf>
    <xf numFmtId="0" fontId="7" fillId="2" borderId="21" xfId="0" applyFont="1" applyFill="1" applyBorder="1" applyAlignment="1">
      <alignment horizontal="left" vertical="center"/>
    </xf>
    <xf numFmtId="0" fontId="8" fillId="2" borderId="38" xfId="0" applyFont="1" applyFill="1" applyBorder="1">
      <alignment vertical="center"/>
    </xf>
    <xf numFmtId="0" fontId="5" fillId="2" borderId="39" xfId="0" applyFont="1" applyFill="1" applyBorder="1">
      <alignment vertical="center"/>
    </xf>
    <xf numFmtId="0" fontId="5" fillId="2" borderId="40" xfId="0" applyFont="1" applyFill="1" applyBorder="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38100</xdr:colOff>
      <xdr:row>22</xdr:row>
      <xdr:rowOff>28575</xdr:rowOff>
    </xdr:from>
    <xdr:to>
      <xdr:col>4</xdr:col>
      <xdr:colOff>590549</xdr:colOff>
      <xdr:row>22</xdr:row>
      <xdr:rowOff>295275</xdr:rowOff>
    </xdr:to>
    <xdr:sp macro="" textlink="">
      <xdr:nvSpPr>
        <xdr:cNvPr id="3" name="テキスト ボックス 2"/>
        <xdr:cNvSpPr txBox="1"/>
      </xdr:nvSpPr>
      <xdr:spPr>
        <a:xfrm>
          <a:off x="2771775" y="7315200"/>
          <a:ext cx="552449"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tx1"/>
              </a:solidFill>
            </a:rPr>
            <a:t>〔A〕</a:t>
          </a:r>
          <a:endParaRPr kumimoji="1" lang="ja-JP" altLang="en-US" sz="1100">
            <a:solidFill>
              <a:schemeClr val="tx1"/>
            </a:solidFill>
          </a:endParaRPr>
        </a:p>
      </xdr:txBody>
    </xdr:sp>
    <xdr:clientData/>
  </xdr:twoCellAnchor>
  <xdr:twoCellAnchor>
    <xdr:from>
      <xdr:col>7</xdr:col>
      <xdr:colOff>38099</xdr:colOff>
      <xdr:row>22</xdr:row>
      <xdr:rowOff>28575</xdr:rowOff>
    </xdr:from>
    <xdr:to>
      <xdr:col>7</xdr:col>
      <xdr:colOff>628650</xdr:colOff>
      <xdr:row>22</xdr:row>
      <xdr:rowOff>295275</xdr:rowOff>
    </xdr:to>
    <xdr:sp macro="" textlink="">
      <xdr:nvSpPr>
        <xdr:cNvPr id="5" name="テキスト ボックス 4"/>
        <xdr:cNvSpPr txBox="1"/>
      </xdr:nvSpPr>
      <xdr:spPr>
        <a:xfrm>
          <a:off x="5219699" y="7315200"/>
          <a:ext cx="590551"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tx1"/>
              </a:solidFill>
            </a:rPr>
            <a:t>〔B〕</a:t>
          </a:r>
          <a:endParaRPr kumimoji="1" lang="ja-JP" altLang="en-US" sz="1100">
            <a:solidFill>
              <a:schemeClr val="tx1"/>
            </a:solidFill>
          </a:endParaRPr>
        </a:p>
      </xdr:txBody>
    </xdr:sp>
    <xdr:clientData/>
  </xdr:twoCellAnchor>
  <xdr:twoCellAnchor>
    <xdr:from>
      <xdr:col>5</xdr:col>
      <xdr:colOff>238125</xdr:colOff>
      <xdr:row>23</xdr:row>
      <xdr:rowOff>38100</xdr:rowOff>
    </xdr:from>
    <xdr:to>
      <xdr:col>6</xdr:col>
      <xdr:colOff>314325</xdr:colOff>
      <xdr:row>23</xdr:row>
      <xdr:rowOff>295275</xdr:rowOff>
    </xdr:to>
    <xdr:sp macro="" textlink="">
      <xdr:nvSpPr>
        <xdr:cNvPr id="6" name="テキスト ボックス 5"/>
        <xdr:cNvSpPr txBox="1"/>
      </xdr:nvSpPr>
      <xdr:spPr>
        <a:xfrm>
          <a:off x="4086225" y="7658100"/>
          <a:ext cx="5524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tx1"/>
              </a:solidFill>
            </a:rPr>
            <a:t>〔C〕</a:t>
          </a:r>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22</xdr:row>
      <xdr:rowOff>28575</xdr:rowOff>
    </xdr:from>
    <xdr:to>
      <xdr:col>4</xdr:col>
      <xdr:colOff>600075</xdr:colOff>
      <xdr:row>22</xdr:row>
      <xdr:rowOff>295275</xdr:rowOff>
    </xdr:to>
    <xdr:sp macro="" textlink="">
      <xdr:nvSpPr>
        <xdr:cNvPr id="2" name="テキスト ボックス 1"/>
        <xdr:cNvSpPr txBox="1"/>
      </xdr:nvSpPr>
      <xdr:spPr>
        <a:xfrm>
          <a:off x="2771775" y="6810375"/>
          <a:ext cx="5619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chemeClr val="tx1"/>
              </a:solidFill>
            </a:rPr>
            <a:t>〔A〕</a:t>
          </a:r>
          <a:endParaRPr kumimoji="1" lang="ja-JP" altLang="en-US" sz="1100">
            <a:solidFill>
              <a:schemeClr val="tx1"/>
            </a:solidFill>
          </a:endParaRPr>
        </a:p>
      </xdr:txBody>
    </xdr:sp>
    <xdr:clientData/>
  </xdr:twoCellAnchor>
  <xdr:twoCellAnchor>
    <xdr:from>
      <xdr:col>7</xdr:col>
      <xdr:colOff>38099</xdr:colOff>
      <xdr:row>22</xdr:row>
      <xdr:rowOff>28575</xdr:rowOff>
    </xdr:from>
    <xdr:to>
      <xdr:col>7</xdr:col>
      <xdr:colOff>619124</xdr:colOff>
      <xdr:row>22</xdr:row>
      <xdr:rowOff>295275</xdr:rowOff>
    </xdr:to>
    <xdr:sp macro="" textlink="">
      <xdr:nvSpPr>
        <xdr:cNvPr id="3" name="テキスト ボックス 2"/>
        <xdr:cNvSpPr txBox="1"/>
      </xdr:nvSpPr>
      <xdr:spPr>
        <a:xfrm>
          <a:off x="5219699" y="6810375"/>
          <a:ext cx="5810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tx1"/>
              </a:solidFill>
            </a:rPr>
            <a:t>〔B〕</a:t>
          </a:r>
          <a:endParaRPr kumimoji="1" lang="ja-JP" altLang="en-US" sz="1100">
            <a:solidFill>
              <a:schemeClr val="tx1"/>
            </a:solidFill>
          </a:endParaRPr>
        </a:p>
      </xdr:txBody>
    </xdr:sp>
    <xdr:clientData/>
  </xdr:twoCellAnchor>
  <xdr:twoCellAnchor>
    <xdr:from>
      <xdr:col>5</xdr:col>
      <xdr:colOff>238124</xdr:colOff>
      <xdr:row>23</xdr:row>
      <xdr:rowOff>38100</xdr:rowOff>
    </xdr:from>
    <xdr:to>
      <xdr:col>6</xdr:col>
      <xdr:colOff>304799</xdr:colOff>
      <xdr:row>23</xdr:row>
      <xdr:rowOff>295275</xdr:rowOff>
    </xdr:to>
    <xdr:sp macro="" textlink="">
      <xdr:nvSpPr>
        <xdr:cNvPr id="4" name="テキスト ボックス 3"/>
        <xdr:cNvSpPr txBox="1"/>
      </xdr:nvSpPr>
      <xdr:spPr>
        <a:xfrm>
          <a:off x="4086224" y="7153275"/>
          <a:ext cx="5429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tx1"/>
              </a:solidFill>
            </a:rPr>
            <a:t>〔C〕</a:t>
          </a:r>
          <a:endParaRPr kumimoji="1" lang="ja-JP" altLang="en-US" sz="1100">
            <a:solidFill>
              <a:schemeClr val="tx1"/>
            </a:solidFill>
          </a:endParaRPr>
        </a:p>
      </xdr:txBody>
    </xdr:sp>
    <xdr:clientData/>
  </xdr:twoCellAnchor>
  <xdr:twoCellAnchor>
    <xdr:from>
      <xdr:col>6</xdr:col>
      <xdr:colOff>142875</xdr:colOff>
      <xdr:row>23</xdr:row>
      <xdr:rowOff>19050</xdr:rowOff>
    </xdr:from>
    <xdr:to>
      <xdr:col>7</xdr:col>
      <xdr:colOff>476251</xdr:colOff>
      <xdr:row>23</xdr:row>
      <xdr:rowOff>304800</xdr:rowOff>
    </xdr:to>
    <xdr:sp macro="" textlink="">
      <xdr:nvSpPr>
        <xdr:cNvPr id="5" name="角丸四角形 4"/>
        <xdr:cNvSpPr/>
      </xdr:nvSpPr>
      <xdr:spPr>
        <a:xfrm>
          <a:off x="4467225" y="7134225"/>
          <a:ext cx="1190626" cy="28575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723900</xdr:colOff>
      <xdr:row>24</xdr:row>
      <xdr:rowOff>38100</xdr:rowOff>
    </xdr:from>
    <xdr:to>
      <xdr:col>7</xdr:col>
      <xdr:colOff>1076326</xdr:colOff>
      <xdr:row>25</xdr:row>
      <xdr:rowOff>142875</xdr:rowOff>
    </xdr:to>
    <xdr:sp macro="" textlink="">
      <xdr:nvSpPr>
        <xdr:cNvPr id="6" name="角丸四角形吹き出し 5"/>
        <xdr:cNvSpPr/>
      </xdr:nvSpPr>
      <xdr:spPr>
        <a:xfrm>
          <a:off x="2600325" y="7486650"/>
          <a:ext cx="3657601" cy="219075"/>
        </a:xfrm>
        <a:prstGeom prst="wedgeRoundRectCallout">
          <a:avLst>
            <a:gd name="adj1" fmla="val -4"/>
            <a:gd name="adj2" fmla="val -94683"/>
            <a:gd name="adj3" fmla="val 16667"/>
          </a:avLst>
        </a:prstGeom>
        <a:solidFill>
          <a:schemeClr val="lt1"/>
        </a:solidFill>
        <a:ln w="254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100" b="1">
              <a:solidFill>
                <a:srgbClr val="FF0000"/>
              </a:solidFill>
            </a:rPr>
            <a:t>※</a:t>
          </a:r>
          <a:r>
            <a:rPr kumimoji="1" lang="ja-JP" altLang="en-US" sz="1100" b="1">
              <a:solidFill>
                <a:srgbClr val="FF0000"/>
              </a:solidFill>
            </a:rPr>
            <a:t>事例の場合、１年目で「数値目標（</a:t>
          </a:r>
          <a:r>
            <a:rPr kumimoji="1" lang="en-US" altLang="ja-JP" sz="1100" b="1">
              <a:solidFill>
                <a:srgbClr val="FF0000"/>
              </a:solidFill>
            </a:rPr>
            <a:t>3</a:t>
          </a:r>
          <a:r>
            <a:rPr kumimoji="1" lang="ja-JP" altLang="en-US" sz="1100" b="1">
              <a:solidFill>
                <a:srgbClr val="FF0000"/>
              </a:solidFill>
            </a:rPr>
            <a:t>年間）」を達成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tabSelected="1" view="pageBreakPreview" zoomScaleNormal="100" zoomScaleSheetLayoutView="100" workbookViewId="0">
      <selection activeCell="D7" sqref="D7"/>
    </sheetView>
  </sheetViews>
  <sheetFormatPr defaultRowHeight="13.5"/>
  <cols>
    <col min="1" max="1" width="6.25" customWidth="1"/>
    <col min="2" max="2" width="11.75" customWidth="1"/>
    <col min="3" max="3" width="6.625" customWidth="1"/>
    <col min="4" max="4" width="11.25" customWidth="1"/>
    <col min="5" max="5" width="14.625" customWidth="1"/>
    <col min="6" max="6" width="6.25" customWidth="1"/>
    <col min="7" max="7" width="11.25" customWidth="1"/>
    <col min="8" max="8" width="14.625" customWidth="1"/>
    <col min="9" max="9" width="29.375" customWidth="1"/>
    <col min="11" max="11" width="18.25" customWidth="1"/>
    <col min="12" max="13" width="14.375" customWidth="1"/>
  </cols>
  <sheetData>
    <row r="1" spans="1:13" s="1" customFormat="1" ht="34.5" customHeight="1" thickBot="1">
      <c r="A1" s="27" t="s">
        <v>12</v>
      </c>
      <c r="B1" s="28"/>
      <c r="C1" s="28"/>
      <c r="D1" s="28"/>
      <c r="E1" s="28"/>
      <c r="F1" s="28"/>
      <c r="G1" s="28"/>
      <c r="H1" s="29"/>
    </row>
    <row r="2" spans="1:13" s="1" customFormat="1" ht="27" customHeight="1" thickBot="1">
      <c r="A2" s="34" t="s">
        <v>4</v>
      </c>
      <c r="B2" s="35"/>
      <c r="C2" s="39"/>
      <c r="D2" s="40"/>
      <c r="E2" s="40"/>
      <c r="F2" s="40"/>
      <c r="G2" s="40"/>
      <c r="H2" s="41"/>
    </row>
    <row r="3" spans="1:13" s="1" customFormat="1" ht="27" customHeight="1">
      <c r="A3" s="30" t="s">
        <v>3</v>
      </c>
      <c r="B3" s="31"/>
      <c r="C3" s="42"/>
      <c r="D3" s="43"/>
      <c r="E3" s="43"/>
      <c r="F3" s="43"/>
      <c r="G3" s="43"/>
      <c r="H3" s="44"/>
    </row>
    <row r="4" spans="1:13" s="1" customFormat="1" ht="139.5" customHeight="1" thickBot="1">
      <c r="A4" s="32" t="s">
        <v>2</v>
      </c>
      <c r="B4" s="33"/>
      <c r="C4" s="45"/>
      <c r="D4" s="46"/>
      <c r="E4" s="46"/>
      <c r="F4" s="46"/>
      <c r="G4" s="46"/>
      <c r="H4" s="47"/>
    </row>
    <row r="5" spans="1:13" s="1" customFormat="1">
      <c r="A5" s="56" t="s">
        <v>1</v>
      </c>
      <c r="B5" s="57"/>
      <c r="C5" s="57"/>
      <c r="D5" s="57"/>
      <c r="E5" s="58"/>
      <c r="F5" s="59" t="s">
        <v>6</v>
      </c>
      <c r="G5" s="57"/>
      <c r="H5" s="58"/>
    </row>
    <row r="6" spans="1:13" s="1" customFormat="1" ht="14.25" thickBot="1">
      <c r="A6" s="2" t="s">
        <v>0</v>
      </c>
      <c r="B6" s="48" t="s">
        <v>5</v>
      </c>
      <c r="C6" s="49"/>
      <c r="D6" s="3" t="s">
        <v>8</v>
      </c>
      <c r="E6" s="4" t="s">
        <v>9</v>
      </c>
      <c r="F6" s="5" t="s">
        <v>0</v>
      </c>
      <c r="G6" s="3" t="s">
        <v>8</v>
      </c>
      <c r="H6" s="4" t="s">
        <v>9</v>
      </c>
      <c r="L6" s="6"/>
      <c r="M6" s="6"/>
    </row>
    <row r="7" spans="1:13" s="1" customFormat="1">
      <c r="A7" s="21">
        <v>1</v>
      </c>
      <c r="B7" s="7"/>
      <c r="C7" s="8"/>
      <c r="D7" s="9"/>
      <c r="E7" s="26" t="str">
        <f>IF(ISNUMBER(D7),(D7/2)^2*3.14/10000,"")</f>
        <v/>
      </c>
      <c r="F7" s="22">
        <v>1</v>
      </c>
      <c r="G7" s="9" t="str">
        <f>IF(D7&gt;0,D7,"")</f>
        <v/>
      </c>
      <c r="H7" s="26" t="str">
        <f>IF(ISNUMBER(G7),(G7/2)^2*3.14/10000,"")</f>
        <v/>
      </c>
      <c r="L7" s="10"/>
      <c r="M7" s="10"/>
    </row>
    <row r="8" spans="1:13" s="1" customFormat="1">
      <c r="A8" s="11">
        <v>2</v>
      </c>
      <c r="B8" s="12"/>
      <c r="C8" s="13"/>
      <c r="D8" s="9"/>
      <c r="E8" s="26" t="str">
        <f t="shared" ref="E8:E21" si="0">IF(ISNUMBER(D8),(D8/2)^2*3.14/10000,"")</f>
        <v/>
      </c>
      <c r="F8" s="14">
        <v>2</v>
      </c>
      <c r="G8" s="9" t="str">
        <f t="shared" ref="G8:G11" si="1">IF(D8&gt;0,D8,"")</f>
        <v/>
      </c>
      <c r="H8" s="26" t="str">
        <f t="shared" ref="H8:H21" si="2">IF(ISNUMBER(G8),(G8/2)^2*3.14/10000,"")</f>
        <v/>
      </c>
      <c r="L8" s="10"/>
      <c r="M8" s="10"/>
    </row>
    <row r="9" spans="1:13" s="1" customFormat="1">
      <c r="A9" s="11">
        <v>3</v>
      </c>
      <c r="B9" s="12"/>
      <c r="C9" s="13"/>
      <c r="D9" s="9"/>
      <c r="E9" s="26" t="str">
        <f t="shared" si="0"/>
        <v/>
      </c>
      <c r="F9" s="14">
        <v>3</v>
      </c>
      <c r="G9" s="9" t="str">
        <f t="shared" si="1"/>
        <v/>
      </c>
      <c r="H9" s="26" t="str">
        <f t="shared" si="2"/>
        <v/>
      </c>
    </row>
    <row r="10" spans="1:13" s="1" customFormat="1">
      <c r="A10" s="11">
        <v>4</v>
      </c>
      <c r="B10" s="12"/>
      <c r="C10" s="13"/>
      <c r="D10" s="9"/>
      <c r="E10" s="26" t="str">
        <f t="shared" si="0"/>
        <v/>
      </c>
      <c r="F10" s="14">
        <v>4</v>
      </c>
      <c r="G10" s="9" t="str">
        <f t="shared" si="1"/>
        <v/>
      </c>
      <c r="H10" s="26" t="str">
        <f t="shared" si="2"/>
        <v/>
      </c>
    </row>
    <row r="11" spans="1:13" s="1" customFormat="1">
      <c r="A11" s="11">
        <v>5</v>
      </c>
      <c r="B11" s="12"/>
      <c r="C11" s="13"/>
      <c r="D11" s="9"/>
      <c r="E11" s="26" t="str">
        <f t="shared" si="0"/>
        <v/>
      </c>
      <c r="F11" s="14">
        <v>5</v>
      </c>
      <c r="G11" s="9" t="str">
        <f t="shared" si="1"/>
        <v/>
      </c>
      <c r="H11" s="26" t="str">
        <f t="shared" si="2"/>
        <v/>
      </c>
    </row>
    <row r="12" spans="1:13" s="1" customFormat="1">
      <c r="A12" s="11">
        <v>6</v>
      </c>
      <c r="B12" s="12"/>
      <c r="C12" s="13"/>
      <c r="D12" s="9"/>
      <c r="E12" s="26" t="str">
        <f t="shared" si="0"/>
        <v/>
      </c>
      <c r="F12" s="14">
        <v>6</v>
      </c>
      <c r="G12" s="9" t="str">
        <f t="shared" ref="G12:G21" si="3">IF(D12&gt;0,D12,"")</f>
        <v/>
      </c>
      <c r="H12" s="26" t="str">
        <f t="shared" si="2"/>
        <v/>
      </c>
    </row>
    <row r="13" spans="1:13" s="1" customFormat="1">
      <c r="A13" s="11">
        <v>7</v>
      </c>
      <c r="B13" s="12"/>
      <c r="C13" s="13"/>
      <c r="D13" s="9"/>
      <c r="E13" s="26" t="str">
        <f t="shared" si="0"/>
        <v/>
      </c>
      <c r="F13" s="14">
        <v>7</v>
      </c>
      <c r="G13" s="9" t="str">
        <f t="shared" si="3"/>
        <v/>
      </c>
      <c r="H13" s="26" t="str">
        <f t="shared" si="2"/>
        <v/>
      </c>
    </row>
    <row r="14" spans="1:13" s="1" customFormat="1">
      <c r="A14" s="11">
        <v>8</v>
      </c>
      <c r="B14" s="12"/>
      <c r="C14" s="13"/>
      <c r="D14" s="9"/>
      <c r="E14" s="26" t="str">
        <f t="shared" si="0"/>
        <v/>
      </c>
      <c r="F14" s="14">
        <v>8</v>
      </c>
      <c r="G14" s="9" t="str">
        <f t="shared" si="3"/>
        <v/>
      </c>
      <c r="H14" s="26" t="str">
        <f t="shared" si="2"/>
        <v/>
      </c>
    </row>
    <row r="15" spans="1:13" s="1" customFormat="1">
      <c r="A15" s="11">
        <v>9</v>
      </c>
      <c r="B15" s="12"/>
      <c r="C15" s="13"/>
      <c r="D15" s="9"/>
      <c r="E15" s="26" t="str">
        <f t="shared" si="0"/>
        <v/>
      </c>
      <c r="F15" s="14">
        <v>9</v>
      </c>
      <c r="G15" s="9" t="str">
        <f t="shared" si="3"/>
        <v/>
      </c>
      <c r="H15" s="26" t="str">
        <f t="shared" si="2"/>
        <v/>
      </c>
    </row>
    <row r="16" spans="1:13" s="1" customFormat="1">
      <c r="A16" s="11">
        <v>10</v>
      </c>
      <c r="B16" s="12"/>
      <c r="C16" s="13"/>
      <c r="D16" s="9"/>
      <c r="E16" s="26" t="str">
        <f t="shared" si="0"/>
        <v/>
      </c>
      <c r="F16" s="14">
        <v>10</v>
      </c>
      <c r="G16" s="9" t="str">
        <f t="shared" si="3"/>
        <v/>
      </c>
      <c r="H16" s="26" t="str">
        <f t="shared" si="2"/>
        <v/>
      </c>
    </row>
    <row r="17" spans="1:8" s="1" customFormat="1">
      <c r="A17" s="11">
        <v>11</v>
      </c>
      <c r="B17" s="12"/>
      <c r="C17" s="13"/>
      <c r="D17" s="9"/>
      <c r="E17" s="26" t="str">
        <f t="shared" si="0"/>
        <v/>
      </c>
      <c r="F17" s="14">
        <v>11</v>
      </c>
      <c r="G17" s="9" t="str">
        <f t="shared" si="3"/>
        <v/>
      </c>
      <c r="H17" s="26" t="str">
        <f t="shared" si="2"/>
        <v/>
      </c>
    </row>
    <row r="18" spans="1:8" s="1" customFormat="1">
      <c r="A18" s="11">
        <v>12</v>
      </c>
      <c r="B18" s="12"/>
      <c r="C18" s="13"/>
      <c r="D18" s="9"/>
      <c r="E18" s="26" t="str">
        <f t="shared" si="0"/>
        <v/>
      </c>
      <c r="F18" s="14">
        <v>12</v>
      </c>
      <c r="G18" s="9" t="str">
        <f t="shared" si="3"/>
        <v/>
      </c>
      <c r="H18" s="26" t="str">
        <f t="shared" si="2"/>
        <v/>
      </c>
    </row>
    <row r="19" spans="1:8" s="1" customFormat="1">
      <c r="A19" s="11">
        <v>13</v>
      </c>
      <c r="B19" s="12"/>
      <c r="C19" s="13"/>
      <c r="D19" s="9"/>
      <c r="E19" s="26" t="str">
        <f t="shared" si="0"/>
        <v/>
      </c>
      <c r="F19" s="14">
        <v>13</v>
      </c>
      <c r="G19" s="9" t="str">
        <f t="shared" si="3"/>
        <v/>
      </c>
      <c r="H19" s="26" t="str">
        <f t="shared" si="2"/>
        <v/>
      </c>
    </row>
    <row r="20" spans="1:8" s="1" customFormat="1">
      <c r="A20" s="11">
        <v>14</v>
      </c>
      <c r="B20" s="12"/>
      <c r="C20" s="13"/>
      <c r="D20" s="9"/>
      <c r="E20" s="26" t="str">
        <f t="shared" si="0"/>
        <v/>
      </c>
      <c r="F20" s="14">
        <v>14</v>
      </c>
      <c r="G20" s="9" t="str">
        <f t="shared" si="3"/>
        <v/>
      </c>
      <c r="H20" s="26" t="str">
        <f t="shared" si="2"/>
        <v/>
      </c>
    </row>
    <row r="21" spans="1:8" s="1" customFormat="1" ht="14.25" thickBot="1">
      <c r="A21" s="15">
        <v>15</v>
      </c>
      <c r="B21" s="16"/>
      <c r="C21" s="17"/>
      <c r="D21" s="9"/>
      <c r="E21" s="26" t="str">
        <f t="shared" si="0"/>
        <v/>
      </c>
      <c r="F21" s="18">
        <v>15</v>
      </c>
      <c r="G21" s="9" t="str">
        <f t="shared" si="3"/>
        <v/>
      </c>
      <c r="H21" s="26" t="str">
        <f t="shared" si="2"/>
        <v/>
      </c>
    </row>
    <row r="22" spans="1:8" s="1" customFormat="1" ht="25.5" customHeight="1" thickBot="1">
      <c r="A22" s="60" t="s">
        <v>7</v>
      </c>
      <c r="B22" s="61"/>
      <c r="C22" s="61"/>
      <c r="D22" s="62"/>
      <c r="E22" s="19">
        <f>SUM(E7:E21)</f>
        <v>0</v>
      </c>
      <c r="F22" s="63"/>
      <c r="G22" s="62"/>
      <c r="H22" s="19">
        <f>SUM(H7:H21)</f>
        <v>0</v>
      </c>
    </row>
    <row r="23" spans="1:8" s="1" customFormat="1" ht="26.25" customHeight="1" thickBot="1">
      <c r="A23" s="34" t="s">
        <v>10</v>
      </c>
      <c r="B23" s="35"/>
      <c r="C23" s="35"/>
      <c r="D23" s="35"/>
      <c r="E23" s="20">
        <f>E22*100</f>
        <v>0</v>
      </c>
      <c r="F23" s="53"/>
      <c r="G23" s="35"/>
      <c r="H23" s="20">
        <f>H22*100</f>
        <v>0</v>
      </c>
    </row>
    <row r="24" spans="1:8" s="1" customFormat="1" ht="26.25" customHeight="1" thickBot="1">
      <c r="A24" s="50" t="s">
        <v>11</v>
      </c>
      <c r="B24" s="51"/>
      <c r="C24" s="51"/>
      <c r="D24" s="51"/>
      <c r="E24" s="52"/>
      <c r="F24" s="54"/>
      <c r="G24" s="55"/>
      <c r="H24" s="23" t="str">
        <f>IF(E23&gt;0,H23/E23,"－")</f>
        <v>－</v>
      </c>
    </row>
    <row r="25" spans="1:8" s="1" customFormat="1" ht="247.5" customHeight="1" thickBot="1">
      <c r="A25" s="36" t="s">
        <v>13</v>
      </c>
      <c r="B25" s="37"/>
      <c r="C25" s="37"/>
      <c r="D25" s="37"/>
      <c r="E25" s="37"/>
      <c r="F25" s="37"/>
      <c r="G25" s="37"/>
      <c r="H25" s="38"/>
    </row>
  </sheetData>
  <mergeCells count="17">
    <mergeCell ref="F22:G22"/>
    <mergeCell ref="A1:H1"/>
    <mergeCell ref="A3:B3"/>
    <mergeCell ref="A4:B4"/>
    <mergeCell ref="A2:B2"/>
    <mergeCell ref="A25:H25"/>
    <mergeCell ref="C2:H2"/>
    <mergeCell ref="C3:H3"/>
    <mergeCell ref="C4:H4"/>
    <mergeCell ref="B6:C6"/>
    <mergeCell ref="A24:E24"/>
    <mergeCell ref="A23:D23"/>
    <mergeCell ref="F23:G23"/>
    <mergeCell ref="F24:G24"/>
    <mergeCell ref="A5:E5"/>
    <mergeCell ref="F5:H5"/>
    <mergeCell ref="A22:D22"/>
  </mergeCells>
  <phoneticPr fontId="1"/>
  <printOptions horizontalCentered="1"/>
  <pageMargins left="0.70866141732283472" right="0.70866141732283472" top="0.9448818897637796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view="pageBreakPreview" topLeftCell="A13" zoomScaleNormal="100" zoomScaleSheetLayoutView="100" workbookViewId="0">
      <selection activeCell="F24" sqref="F24:G24"/>
    </sheetView>
  </sheetViews>
  <sheetFormatPr defaultRowHeight="13.5"/>
  <cols>
    <col min="1" max="1" width="6.25" customWidth="1"/>
    <col min="2" max="2" width="11.75" customWidth="1"/>
    <col min="3" max="3" width="6.625" customWidth="1"/>
    <col min="4" max="4" width="11.25" customWidth="1"/>
    <col min="5" max="5" width="14.625" customWidth="1"/>
    <col min="6" max="6" width="6.25" customWidth="1"/>
    <col min="7" max="7" width="11.25" customWidth="1"/>
    <col min="8" max="8" width="14.625" customWidth="1"/>
    <col min="9" max="9" width="29.375" customWidth="1"/>
    <col min="11" max="11" width="18.25" customWidth="1"/>
    <col min="12" max="13" width="14.375" customWidth="1"/>
  </cols>
  <sheetData>
    <row r="1" spans="1:13" s="1" customFormat="1" ht="34.5" customHeight="1" thickBot="1">
      <c r="A1" s="27" t="s">
        <v>14</v>
      </c>
      <c r="B1" s="28"/>
      <c r="C1" s="28"/>
      <c r="D1" s="28"/>
      <c r="E1" s="28"/>
      <c r="F1" s="28"/>
      <c r="G1" s="28"/>
      <c r="H1" s="29"/>
    </row>
    <row r="2" spans="1:13" s="1" customFormat="1" ht="27" customHeight="1" thickBot="1">
      <c r="A2" s="34" t="s">
        <v>4</v>
      </c>
      <c r="B2" s="35"/>
      <c r="C2" s="39" t="s">
        <v>15</v>
      </c>
      <c r="D2" s="40"/>
      <c r="E2" s="40"/>
      <c r="F2" s="40"/>
      <c r="G2" s="40"/>
      <c r="H2" s="41"/>
    </row>
    <row r="3" spans="1:13" s="1" customFormat="1" ht="27" customHeight="1">
      <c r="A3" s="30" t="s">
        <v>3</v>
      </c>
      <c r="B3" s="31"/>
      <c r="C3" s="42" t="s">
        <v>16</v>
      </c>
      <c r="D3" s="43"/>
      <c r="E3" s="43"/>
      <c r="F3" s="43"/>
      <c r="G3" s="43"/>
      <c r="H3" s="44"/>
    </row>
    <row r="4" spans="1:13" s="1" customFormat="1" ht="139.5" customHeight="1" thickBot="1">
      <c r="A4" s="32" t="s">
        <v>2</v>
      </c>
      <c r="B4" s="33"/>
      <c r="C4" s="45" t="s">
        <v>17</v>
      </c>
      <c r="D4" s="46"/>
      <c r="E4" s="46"/>
      <c r="F4" s="46"/>
      <c r="G4" s="46"/>
      <c r="H4" s="47"/>
    </row>
    <row r="5" spans="1:13" s="1" customFormat="1" ht="16.5" customHeight="1">
      <c r="A5" s="56" t="s">
        <v>1</v>
      </c>
      <c r="B5" s="57"/>
      <c r="C5" s="57"/>
      <c r="D5" s="57"/>
      <c r="E5" s="58"/>
      <c r="F5" s="59" t="s">
        <v>6</v>
      </c>
      <c r="G5" s="57"/>
      <c r="H5" s="58"/>
    </row>
    <row r="6" spans="1:13" s="1" customFormat="1" ht="16.5" customHeight="1" thickBot="1">
      <c r="A6" s="2" t="s">
        <v>0</v>
      </c>
      <c r="B6" s="48" t="s">
        <v>5</v>
      </c>
      <c r="C6" s="49"/>
      <c r="D6" s="3" t="s">
        <v>8</v>
      </c>
      <c r="E6" s="4" t="s">
        <v>9</v>
      </c>
      <c r="F6" s="5" t="s">
        <v>0</v>
      </c>
      <c r="G6" s="3" t="s">
        <v>8</v>
      </c>
      <c r="H6" s="4" t="s">
        <v>9</v>
      </c>
      <c r="L6" s="6"/>
      <c r="M6" s="6"/>
    </row>
    <row r="7" spans="1:13" s="1" customFormat="1" ht="16.5" customHeight="1">
      <c r="A7" s="24">
        <v>1</v>
      </c>
      <c r="B7" s="7" t="s">
        <v>18</v>
      </c>
      <c r="C7" s="8"/>
      <c r="D7" s="9">
        <v>30</v>
      </c>
      <c r="E7" s="26">
        <f>ROUND((D7/2)^2*3.14/10000,3)</f>
        <v>7.0999999999999994E-2</v>
      </c>
      <c r="F7" s="25">
        <v>1</v>
      </c>
      <c r="G7" s="9">
        <v>30</v>
      </c>
      <c r="H7" s="26">
        <f t="shared" ref="H7:H10" si="0">ROUND((G7/2)^2*3.14/10000,3)</f>
        <v>7.0999999999999994E-2</v>
      </c>
      <c r="L7" s="10"/>
      <c r="M7" s="10"/>
    </row>
    <row r="8" spans="1:13" s="1" customFormat="1" ht="16.5" customHeight="1">
      <c r="A8" s="11">
        <v>2</v>
      </c>
      <c r="B8" s="12" t="s">
        <v>18</v>
      </c>
      <c r="C8" s="13"/>
      <c r="D8" s="64">
        <v>32</v>
      </c>
      <c r="E8" s="26">
        <f t="shared" ref="E8:E21" si="1">ROUND((D8/2)^2*3.14/10000,3)</f>
        <v>0.08</v>
      </c>
      <c r="F8" s="14">
        <v>2</v>
      </c>
      <c r="G8" s="64">
        <v>32</v>
      </c>
      <c r="H8" s="26">
        <f t="shared" si="0"/>
        <v>0.08</v>
      </c>
      <c r="L8" s="10"/>
      <c r="M8" s="10"/>
    </row>
    <row r="9" spans="1:13" s="1" customFormat="1" ht="16.5" customHeight="1">
      <c r="A9" s="11">
        <v>3</v>
      </c>
      <c r="B9" s="12" t="s">
        <v>18</v>
      </c>
      <c r="C9" s="13"/>
      <c r="D9" s="64">
        <v>32</v>
      </c>
      <c r="E9" s="26">
        <f t="shared" si="1"/>
        <v>0.08</v>
      </c>
      <c r="F9" s="14">
        <v>3</v>
      </c>
      <c r="G9" s="64">
        <v>32</v>
      </c>
      <c r="H9" s="26">
        <f t="shared" si="0"/>
        <v>0.08</v>
      </c>
    </row>
    <row r="10" spans="1:13" s="1" customFormat="1" ht="16.5" customHeight="1">
      <c r="A10" s="11">
        <v>4</v>
      </c>
      <c r="B10" s="12" t="s">
        <v>19</v>
      </c>
      <c r="C10" s="13"/>
      <c r="D10" s="64">
        <v>32</v>
      </c>
      <c r="E10" s="26">
        <f t="shared" si="1"/>
        <v>0.08</v>
      </c>
      <c r="F10" s="14">
        <v>4</v>
      </c>
      <c r="G10" s="64">
        <v>32</v>
      </c>
      <c r="H10" s="26">
        <f t="shared" si="0"/>
        <v>0.08</v>
      </c>
    </row>
    <row r="11" spans="1:13" s="1" customFormat="1" ht="16.5" customHeight="1">
      <c r="A11" s="11">
        <v>5</v>
      </c>
      <c r="B11" s="12" t="s">
        <v>19</v>
      </c>
      <c r="C11" s="13"/>
      <c r="D11" s="64">
        <v>22</v>
      </c>
      <c r="E11" s="26">
        <f t="shared" si="1"/>
        <v>3.7999999999999999E-2</v>
      </c>
      <c r="F11" s="14">
        <v>5</v>
      </c>
      <c r="G11" s="65" t="s">
        <v>20</v>
      </c>
      <c r="H11" s="26">
        <v>0</v>
      </c>
    </row>
    <row r="12" spans="1:13" s="1" customFormat="1" ht="16.5" customHeight="1">
      <c r="A12" s="11">
        <v>6</v>
      </c>
      <c r="B12" s="12" t="s">
        <v>19</v>
      </c>
      <c r="C12" s="13"/>
      <c r="D12" s="64">
        <v>22</v>
      </c>
      <c r="E12" s="26">
        <f t="shared" si="1"/>
        <v>3.7999999999999999E-2</v>
      </c>
      <c r="F12" s="14">
        <v>6</v>
      </c>
      <c r="G12" s="65" t="s">
        <v>20</v>
      </c>
      <c r="H12" s="26">
        <v>0</v>
      </c>
    </row>
    <row r="13" spans="1:13" s="1" customFormat="1" ht="16.5" customHeight="1">
      <c r="A13" s="11">
        <v>7</v>
      </c>
      <c r="B13" s="12" t="s">
        <v>21</v>
      </c>
      <c r="C13" s="13"/>
      <c r="D13" s="64">
        <v>12</v>
      </c>
      <c r="E13" s="26">
        <f t="shared" si="1"/>
        <v>1.0999999999999999E-2</v>
      </c>
      <c r="F13" s="14">
        <v>7</v>
      </c>
      <c r="G13" s="65" t="s">
        <v>20</v>
      </c>
      <c r="H13" s="26">
        <v>0</v>
      </c>
    </row>
    <row r="14" spans="1:13" s="1" customFormat="1" ht="16.5" customHeight="1">
      <c r="A14" s="11">
        <v>8</v>
      </c>
      <c r="B14" s="12" t="s">
        <v>21</v>
      </c>
      <c r="C14" s="13"/>
      <c r="D14" s="64">
        <v>16</v>
      </c>
      <c r="E14" s="26">
        <f t="shared" si="1"/>
        <v>0.02</v>
      </c>
      <c r="F14" s="14">
        <v>8</v>
      </c>
      <c r="G14" s="64">
        <v>16</v>
      </c>
      <c r="H14" s="26">
        <f t="shared" ref="H14:H21" si="2">ROUND((G14/2)^2*3.14/10000,3)</f>
        <v>0.02</v>
      </c>
    </row>
    <row r="15" spans="1:13" s="1" customFormat="1" ht="16.5" customHeight="1">
      <c r="A15" s="11">
        <v>9</v>
      </c>
      <c r="B15" s="12" t="s">
        <v>21</v>
      </c>
      <c r="C15" s="13"/>
      <c r="D15" s="64">
        <v>14</v>
      </c>
      <c r="E15" s="26">
        <f t="shared" si="1"/>
        <v>1.4999999999999999E-2</v>
      </c>
      <c r="F15" s="14">
        <v>9</v>
      </c>
      <c r="G15" s="64">
        <v>14</v>
      </c>
      <c r="H15" s="26">
        <f t="shared" si="2"/>
        <v>1.4999999999999999E-2</v>
      </c>
    </row>
    <row r="16" spans="1:13" s="1" customFormat="1" ht="16.5" customHeight="1">
      <c r="A16" s="11">
        <v>10</v>
      </c>
      <c r="B16" s="12" t="s">
        <v>22</v>
      </c>
      <c r="C16" s="13"/>
      <c r="D16" s="64">
        <v>6</v>
      </c>
      <c r="E16" s="26">
        <f t="shared" si="1"/>
        <v>3.0000000000000001E-3</v>
      </c>
      <c r="F16" s="14">
        <v>10</v>
      </c>
      <c r="G16" s="64">
        <v>6</v>
      </c>
      <c r="H16" s="26">
        <f t="shared" si="2"/>
        <v>3.0000000000000001E-3</v>
      </c>
    </row>
    <row r="17" spans="1:12" s="1" customFormat="1" ht="16.5" customHeight="1">
      <c r="A17" s="11">
        <v>11</v>
      </c>
      <c r="B17" s="12" t="s">
        <v>22</v>
      </c>
      <c r="C17" s="13"/>
      <c r="D17" s="64">
        <v>8</v>
      </c>
      <c r="E17" s="26">
        <f t="shared" si="1"/>
        <v>5.0000000000000001E-3</v>
      </c>
      <c r="F17" s="14">
        <v>11</v>
      </c>
      <c r="G17" s="64">
        <v>8</v>
      </c>
      <c r="H17" s="26">
        <f t="shared" si="2"/>
        <v>5.0000000000000001E-3</v>
      </c>
    </row>
    <row r="18" spans="1:12" s="1" customFormat="1" ht="16.5" customHeight="1">
      <c r="A18" s="11">
        <v>12</v>
      </c>
      <c r="B18" s="12" t="s">
        <v>22</v>
      </c>
      <c r="C18" s="13"/>
      <c r="D18" s="64">
        <v>6</v>
      </c>
      <c r="E18" s="26">
        <f t="shared" si="1"/>
        <v>3.0000000000000001E-3</v>
      </c>
      <c r="F18" s="14">
        <v>12</v>
      </c>
      <c r="G18" s="64">
        <v>6</v>
      </c>
      <c r="H18" s="26">
        <f t="shared" si="2"/>
        <v>3.0000000000000001E-3</v>
      </c>
    </row>
    <row r="19" spans="1:12" s="1" customFormat="1" ht="16.5" customHeight="1">
      <c r="A19" s="11">
        <v>13</v>
      </c>
      <c r="B19" s="12" t="s">
        <v>23</v>
      </c>
      <c r="C19" s="13"/>
      <c r="D19" s="64">
        <v>8</v>
      </c>
      <c r="E19" s="26">
        <f t="shared" si="1"/>
        <v>5.0000000000000001E-3</v>
      </c>
      <c r="F19" s="14">
        <v>13</v>
      </c>
      <c r="G19" s="64">
        <v>8</v>
      </c>
      <c r="H19" s="26">
        <f t="shared" si="2"/>
        <v>5.0000000000000001E-3</v>
      </c>
    </row>
    <row r="20" spans="1:12" s="1" customFormat="1" ht="16.5" customHeight="1">
      <c r="A20" s="11">
        <v>14</v>
      </c>
      <c r="B20" s="12" t="s">
        <v>24</v>
      </c>
      <c r="C20" s="13"/>
      <c r="D20" s="64">
        <v>6</v>
      </c>
      <c r="E20" s="26">
        <f t="shared" si="1"/>
        <v>3.0000000000000001E-3</v>
      </c>
      <c r="F20" s="14">
        <v>14</v>
      </c>
      <c r="G20" s="64">
        <v>6</v>
      </c>
      <c r="H20" s="26">
        <f t="shared" si="2"/>
        <v>3.0000000000000001E-3</v>
      </c>
      <c r="L20" s="66"/>
    </row>
    <row r="21" spans="1:12" s="1" customFormat="1" ht="16.5" customHeight="1" thickBot="1">
      <c r="A21" s="15">
        <v>15</v>
      </c>
      <c r="B21" s="16" t="s">
        <v>24</v>
      </c>
      <c r="C21" s="17"/>
      <c r="D21" s="67">
        <v>6</v>
      </c>
      <c r="E21" s="26">
        <f t="shared" si="1"/>
        <v>3.0000000000000001E-3</v>
      </c>
      <c r="F21" s="18">
        <v>15</v>
      </c>
      <c r="G21" s="67">
        <v>6</v>
      </c>
      <c r="H21" s="26">
        <f t="shared" si="2"/>
        <v>3.0000000000000001E-3</v>
      </c>
    </row>
    <row r="22" spans="1:12" s="1" customFormat="1" ht="25.5" customHeight="1" thickBot="1">
      <c r="A22" s="60" t="s">
        <v>7</v>
      </c>
      <c r="B22" s="61"/>
      <c r="C22" s="61"/>
      <c r="D22" s="62"/>
      <c r="E22" s="68">
        <f>SUM(E7:E21)</f>
        <v>0.45500000000000002</v>
      </c>
      <c r="F22" s="63"/>
      <c r="G22" s="62"/>
      <c r="H22" s="68">
        <f>SUM(H7:H21)</f>
        <v>0.36800000000000005</v>
      </c>
    </row>
    <row r="23" spans="1:12" s="1" customFormat="1" ht="26.25" customHeight="1" thickBot="1">
      <c r="A23" s="34" t="s">
        <v>10</v>
      </c>
      <c r="B23" s="35"/>
      <c r="C23" s="35"/>
      <c r="D23" s="35"/>
      <c r="E23" s="69">
        <f>E22*100</f>
        <v>45.5</v>
      </c>
      <c r="F23" s="53"/>
      <c r="G23" s="35"/>
      <c r="H23" s="69">
        <f>H22*100</f>
        <v>36.800000000000004</v>
      </c>
    </row>
    <row r="24" spans="1:12" s="1" customFormat="1" ht="26.25" customHeight="1" thickBot="1">
      <c r="A24" s="50" t="s">
        <v>11</v>
      </c>
      <c r="B24" s="51"/>
      <c r="C24" s="51"/>
      <c r="D24" s="51"/>
      <c r="E24" s="52"/>
      <c r="F24" s="54">
        <f>1-H23/E23</f>
        <v>0.19120879120879108</v>
      </c>
      <c r="G24" s="55"/>
      <c r="H24" s="70" t="s">
        <v>25</v>
      </c>
    </row>
    <row r="25" spans="1:12" s="1" customFormat="1" ht="9" customHeight="1">
      <c r="A25" s="71"/>
      <c r="B25" s="72"/>
      <c r="C25" s="72"/>
      <c r="D25" s="72"/>
      <c r="E25" s="72"/>
      <c r="F25" s="72"/>
      <c r="G25" s="72"/>
      <c r="H25" s="73"/>
    </row>
    <row r="26" spans="1:12" s="1" customFormat="1" ht="252.75" customHeight="1" thickBot="1">
      <c r="A26" s="36" t="s">
        <v>26</v>
      </c>
      <c r="B26" s="37"/>
      <c r="C26" s="37"/>
      <c r="D26" s="37"/>
      <c r="E26" s="37"/>
      <c r="F26" s="37"/>
      <c r="G26" s="37"/>
      <c r="H26" s="38"/>
    </row>
  </sheetData>
  <mergeCells count="17">
    <mergeCell ref="A24:E24"/>
    <mergeCell ref="F24:G24"/>
    <mergeCell ref="A26:H26"/>
    <mergeCell ref="A5:E5"/>
    <mergeCell ref="F5:H5"/>
    <mergeCell ref="B6:C6"/>
    <mergeCell ref="A22:D22"/>
    <mergeCell ref="F22:G22"/>
    <mergeCell ref="A23:D23"/>
    <mergeCell ref="F23:G23"/>
    <mergeCell ref="A1:H1"/>
    <mergeCell ref="A2:B2"/>
    <mergeCell ref="C2:H2"/>
    <mergeCell ref="A3:B3"/>
    <mergeCell ref="C3:H3"/>
    <mergeCell ref="A4:B4"/>
    <mergeCell ref="C4:H4"/>
  </mergeCells>
  <phoneticPr fontId="1"/>
  <printOptions horizontalCentered="1"/>
  <pageMargins left="0.70866141732283472" right="0.70866141732283472" top="0.94488188976377963" bottom="0.74803149606299213"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胸高断面積調査野帳</vt:lpstr>
      <vt:lpstr>胸高断面積調査記録例</vt:lpstr>
      <vt:lpstr>胸高断面積調査記録例!Print_Area</vt:lpstr>
      <vt:lpstr>胸高断面積調査野帳!Print_Area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dc:creator>
  <cp:lastModifiedBy>藤野　和代</cp:lastModifiedBy>
  <cp:lastPrinted>2018-03-07T00:47:15Z</cp:lastPrinted>
  <dcterms:created xsi:type="dcterms:W3CDTF">2018-03-06T02:56:48Z</dcterms:created>
  <dcterms:modified xsi:type="dcterms:W3CDTF">2018-04-27T10:45:11Z</dcterms:modified>
</cp:coreProperties>
</file>